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uestos" sheetId="1" state="visible" r:id="rId1"/>
    <sheet name="Previsión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[Red]-#,##0 &quot;€&quot;"/>
    <numFmt numFmtId="165" formatCode="yyyy-mm-dd"/>
    <numFmt numFmtId="166" formatCode="dd/mm/yyyy"/>
    <numFmt numFmtId="167" formatCode="dd/mm"/>
  </numFmts>
  <fonts count="9">
    <font>
      <name val="Calibri"/>
      <family val="2"/>
      <color theme="1"/>
      <sz val="11"/>
      <scheme val="minor"/>
    </font>
    <font>
      <b val="1"/>
      <color rgb="00363536"/>
      <sz val="14"/>
    </font>
    <font>
      <i val="1"/>
      <color rgb="006B6A6B"/>
    </font>
    <font>
      <color rgb="006B6A6B"/>
    </font>
    <font>
      <b val="1"/>
      <color rgb="00FFFFFF"/>
    </font>
    <font>
      <b val="1"/>
      <color rgb="00363536"/>
    </font>
    <font>
      <b val="1"/>
    </font>
    <font>
      <b val="1"/>
      <color rgb="00B3261E"/>
    </font>
    <font>
      <b val="1"/>
      <color rgb="00363536"/>
      <sz val="13"/>
    </font>
  </fonts>
  <fills count="5">
    <fill>
      <patternFill/>
    </fill>
    <fill>
      <patternFill patternType="gray125"/>
    </fill>
    <fill>
      <patternFill patternType="solid">
        <fgColor rgb="00FFF3CF"/>
      </patternFill>
    </fill>
    <fill>
      <patternFill patternType="solid">
        <fgColor rgb="00363536"/>
      </patternFill>
    </fill>
    <fill>
      <patternFill patternType="solid">
        <fgColor rgb="00DDEAEE"/>
      </patternFill>
    </fill>
  </fills>
  <borders count="2">
    <border>
      <left/>
      <right/>
      <top/>
      <bottom/>
      <diagonal/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166" fontId="0" fillId="2" borderId="1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center"/>
    </xf>
    <xf numFmtId="167" fontId="4" fillId="3" borderId="0" applyAlignment="1" pivotButton="0" quotePrefix="0" xfId="0">
      <alignment horizontal="center"/>
    </xf>
    <xf numFmtId="0" fontId="5" fillId="4" borderId="0" pivotButton="0" quotePrefix="0" xfId="0"/>
    <xf numFmtId="0" fontId="0" fillId="4" borderId="0" pivotButton="0" quotePrefix="0" xfId="0"/>
    <xf numFmtId="164" fontId="0" fillId="2" borderId="0" pivotButton="0" quotePrefix="0" xfId="0"/>
    <xf numFmtId="0" fontId="6" fillId="0" borderId="0" pivotButton="0" quotePrefix="0" xfId="0"/>
    <xf numFmtId="164" fontId="6" fillId="0" borderId="0" pivotButton="0" quotePrefix="0" xfId="0"/>
    <xf numFmtId="164" fontId="0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DE3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Previsión de caja a 13 semanas · Supuestos</t>
        </is>
      </c>
    </row>
    <row r="2">
      <c r="A2" s="2" t="inlineStr">
        <is>
          <t>Los datos son de un ejemplo inventado (Muebles Herrera, 12 personas). Cambia las celdas amarillas por las tuyas.</t>
        </is>
      </c>
    </row>
    <row r="4">
      <c r="A4" t="inlineStr">
        <is>
          <t>Saldo de la cuenta el día de inicio (€)</t>
        </is>
      </c>
      <c r="B4" s="3" t="n">
        <v>31400</v>
      </c>
    </row>
    <row r="5">
      <c r="A5" t="inlineStr">
        <is>
          <t>Primer lunes de la previsión</t>
        </is>
      </c>
      <c r="B5" s="4" t="n">
        <v>46307</v>
      </c>
    </row>
    <row r="6">
      <c r="A6" t="inlineStr">
        <is>
          <t>Saldo mínimo con el que te sientes cómodo (€)</t>
        </is>
      </c>
      <c r="B6" s="3" t="n">
        <v>12000</v>
      </c>
    </row>
    <row r="8">
      <c r="A8" s="5" t="inlineStr">
        <is>
          <t>Las celdas amarillas son las únicas que se escriben. Todo lo demás son fórmulas.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</cols>
  <sheetData>
    <row r="1">
      <c r="A1" s="1" t="inlineStr">
        <is>
          <t>Previsión de caja a 13 semanas</t>
        </is>
      </c>
    </row>
    <row r="2">
      <c r="A2" s="2" t="inlineStr">
        <is>
          <t>Ejemplo con datos inventados. Escribe en las celdas amarillas; el resto se calcula.</t>
        </is>
      </c>
    </row>
    <row r="4">
      <c r="A4" s="6" t="inlineStr">
        <is>
          <t>Semana</t>
        </is>
      </c>
      <c r="B4" s="7" t="n">
        <v>1</v>
      </c>
      <c r="C4" s="7" t="n">
        <v>2</v>
      </c>
      <c r="D4" s="7" t="n">
        <v>3</v>
      </c>
      <c r="E4" s="7" t="n">
        <v>4</v>
      </c>
      <c r="F4" s="7" t="n">
        <v>5</v>
      </c>
      <c r="G4" s="7" t="n">
        <v>6</v>
      </c>
      <c r="H4" s="7" t="n">
        <v>7</v>
      </c>
      <c r="I4" s="7" t="n">
        <v>8</v>
      </c>
      <c r="J4" s="7" t="n">
        <v>9</v>
      </c>
      <c r="K4" s="7" t="n">
        <v>10</v>
      </c>
      <c r="L4" s="7" t="n">
        <v>11</v>
      </c>
      <c r="M4" s="7" t="n">
        <v>12</v>
      </c>
      <c r="N4" s="7" t="n">
        <v>13</v>
      </c>
      <c r="O4" s="7" t="n"/>
    </row>
    <row r="5">
      <c r="A5" s="6" t="inlineStr">
        <is>
          <t>Lunes de la semana</t>
        </is>
      </c>
      <c r="B5" s="8">
        <f>Supuestos!$B$5+7*(B4-1)</f>
        <v/>
      </c>
      <c r="C5" s="8">
        <f>Supuestos!$B$5+7*(C4-1)</f>
        <v/>
      </c>
      <c r="D5" s="8">
        <f>Supuestos!$B$5+7*(D4-1)</f>
        <v/>
      </c>
      <c r="E5" s="8">
        <f>Supuestos!$B$5+7*(E4-1)</f>
        <v/>
      </c>
      <c r="F5" s="8">
        <f>Supuestos!$B$5+7*(F4-1)</f>
        <v/>
      </c>
      <c r="G5" s="8">
        <f>Supuestos!$B$5+7*(G4-1)</f>
        <v/>
      </c>
      <c r="H5" s="8">
        <f>Supuestos!$B$5+7*(H4-1)</f>
        <v/>
      </c>
      <c r="I5" s="8">
        <f>Supuestos!$B$5+7*(I4-1)</f>
        <v/>
      </c>
      <c r="J5" s="8">
        <f>Supuestos!$B$5+7*(J4-1)</f>
        <v/>
      </c>
      <c r="K5" s="8">
        <f>Supuestos!$B$5+7*(K4-1)</f>
        <v/>
      </c>
      <c r="L5" s="8">
        <f>Supuestos!$B$5+7*(L4-1)</f>
        <v/>
      </c>
      <c r="M5" s="8">
        <f>Supuestos!$B$5+7*(M4-1)</f>
        <v/>
      </c>
      <c r="N5" s="8">
        <f>Supuestos!$B$5+7*(N4-1)</f>
        <v/>
      </c>
      <c r="O5" s="7" t="n"/>
    </row>
    <row r="6">
      <c r="A6" s="9" t="inlineStr">
        <is>
          <t>INGRESOS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</row>
    <row r="7">
      <c r="A7" t="inlineStr">
        <is>
          <t>Cobros de clientes</t>
        </is>
      </c>
      <c r="B7" s="11" t="n">
        <v>15500</v>
      </c>
      <c r="C7" s="11" t="n">
        <v>10800</v>
      </c>
      <c r="D7" s="11" t="n">
        <v>19200</v>
      </c>
      <c r="E7" s="11" t="n">
        <v>7400</v>
      </c>
      <c r="F7" s="11" t="n">
        <v>13100</v>
      </c>
      <c r="G7" s="11" t="n">
        <v>15300</v>
      </c>
      <c r="H7" s="11" t="n">
        <v>22600</v>
      </c>
      <c r="I7" s="11" t="n">
        <v>14200</v>
      </c>
      <c r="J7" s="11" t="n">
        <v>18800</v>
      </c>
      <c r="K7" s="11" t="n">
        <v>16500</v>
      </c>
      <c r="L7" s="11" t="n">
        <v>23400</v>
      </c>
      <c r="M7" s="11" t="n">
        <v>13800</v>
      </c>
      <c r="N7" s="11" t="n">
        <v>17200</v>
      </c>
    </row>
    <row r="8">
      <c r="A8" t="inlineStr">
        <is>
          <t>Otros ingresos</t>
        </is>
      </c>
      <c r="B8" s="11" t="n">
        <v>0</v>
      </c>
      <c r="C8" s="11" t="n">
        <v>0</v>
      </c>
      <c r="D8" s="11" t="n">
        <v>1500</v>
      </c>
      <c r="E8" s="11" t="n">
        <v>0</v>
      </c>
      <c r="F8" s="11" t="n">
        <v>0</v>
      </c>
      <c r="G8" s="11" t="n">
        <v>0</v>
      </c>
      <c r="H8" s="11" t="n">
        <v>0</v>
      </c>
      <c r="I8" s="11" t="n">
        <v>0</v>
      </c>
      <c r="J8" s="11" t="n">
        <v>1500</v>
      </c>
      <c r="K8" s="11" t="n">
        <v>0</v>
      </c>
      <c r="L8" s="11" t="n">
        <v>0</v>
      </c>
      <c r="M8" s="11" t="n">
        <v>0</v>
      </c>
      <c r="N8" s="11" t="n">
        <v>0</v>
      </c>
    </row>
    <row r="9">
      <c r="A9" s="12" t="inlineStr">
        <is>
          <t>Total ingresos</t>
        </is>
      </c>
      <c r="B9" s="13">
        <f>SUM(B7:B8)</f>
        <v/>
      </c>
      <c r="C9" s="13">
        <f>SUM(C7:C8)</f>
        <v/>
      </c>
      <c r="D9" s="13">
        <f>SUM(D7:D8)</f>
        <v/>
      </c>
      <c r="E9" s="13">
        <f>SUM(E7:E8)</f>
        <v/>
      </c>
      <c r="F9" s="13">
        <f>SUM(F7:F8)</f>
        <v/>
      </c>
      <c r="G9" s="13">
        <f>SUM(G7:G8)</f>
        <v/>
      </c>
      <c r="H9" s="13">
        <f>SUM(H7:H8)</f>
        <v/>
      </c>
      <c r="I9" s="13">
        <f>SUM(I7:I8)</f>
        <v/>
      </c>
      <c r="J9" s="13">
        <f>SUM(J7:J8)</f>
        <v/>
      </c>
      <c r="K9" s="13">
        <f>SUM(K7:K8)</f>
        <v/>
      </c>
      <c r="L9" s="13">
        <f>SUM(L7:L8)</f>
        <v/>
      </c>
      <c r="M9" s="13">
        <f>SUM(M7:M8)</f>
        <v/>
      </c>
      <c r="N9" s="13">
        <f>SUM(N7:N8)</f>
        <v/>
      </c>
    </row>
    <row r="10">
      <c r="A10" s="9" t="inlineStr">
        <is>
          <t>PAGOS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</row>
    <row r="11">
      <c r="A11" t="inlineStr">
        <is>
          <t>Proveedores y materiales</t>
        </is>
      </c>
      <c r="B11" s="11" t="n">
        <v>8200</v>
      </c>
      <c r="C11" s="11" t="n">
        <v>11500</v>
      </c>
      <c r="D11" s="11" t="n">
        <v>6900</v>
      </c>
      <c r="E11" s="11" t="n">
        <v>9800</v>
      </c>
      <c r="F11" s="11" t="n">
        <v>7400</v>
      </c>
      <c r="G11" s="11" t="n">
        <v>12600</v>
      </c>
      <c r="H11" s="11" t="n">
        <v>8100</v>
      </c>
      <c r="I11" s="11" t="n">
        <v>10300</v>
      </c>
      <c r="J11" s="11" t="n">
        <v>7600</v>
      </c>
      <c r="K11" s="11" t="n">
        <v>9200</v>
      </c>
      <c r="L11" s="11" t="n">
        <v>8800</v>
      </c>
      <c r="M11" s="11" t="n">
        <v>11100</v>
      </c>
      <c r="N11" s="11" t="n">
        <v>7300</v>
      </c>
    </row>
    <row r="12">
      <c r="A12" t="inlineStr">
        <is>
          <t>Nóminas</t>
        </is>
      </c>
      <c r="B12" s="11" t="n">
        <v>0</v>
      </c>
      <c r="C12" s="11" t="n">
        <v>0</v>
      </c>
      <c r="D12" s="11" t="n">
        <v>0</v>
      </c>
      <c r="E12" s="11" t="n">
        <v>0</v>
      </c>
      <c r="F12" s="11" t="n">
        <v>27800</v>
      </c>
      <c r="G12" s="11" t="n">
        <v>0</v>
      </c>
      <c r="H12" s="11" t="n">
        <v>0</v>
      </c>
      <c r="I12" s="11" t="n">
        <v>0</v>
      </c>
      <c r="J12" s="11" t="n">
        <v>27800</v>
      </c>
      <c r="K12" s="11" t="n">
        <v>0</v>
      </c>
      <c r="L12" s="11" t="n">
        <v>0</v>
      </c>
      <c r="M12" s="11" t="n">
        <v>0</v>
      </c>
      <c r="N12" s="11" t="n">
        <v>27800</v>
      </c>
    </row>
    <row r="13">
      <c r="A13" t="inlineStr">
        <is>
          <t>Alquiler y suministros</t>
        </is>
      </c>
      <c r="B13" s="11" t="n">
        <v>3900</v>
      </c>
      <c r="C13" s="11" t="n">
        <v>0</v>
      </c>
      <c r="D13" s="11" t="n">
        <v>0</v>
      </c>
      <c r="E13" s="11" t="n">
        <v>0</v>
      </c>
      <c r="F13" s="11" t="n">
        <v>1400</v>
      </c>
      <c r="G13" s="11" t="n">
        <v>0</v>
      </c>
      <c r="H13" s="11" t="n">
        <v>0</v>
      </c>
      <c r="I13" s="11" t="n">
        <v>0</v>
      </c>
      <c r="J13" s="11" t="n">
        <v>1400</v>
      </c>
      <c r="K13" s="11" t="n">
        <v>0</v>
      </c>
      <c r="L13" s="11" t="n">
        <v>0</v>
      </c>
      <c r="M13" s="11" t="n">
        <v>0</v>
      </c>
      <c r="N13" s="11" t="n">
        <v>1400</v>
      </c>
    </row>
    <row r="14">
      <c r="A14" t="inlineStr">
        <is>
          <t>Impuestos y Seguridad Social</t>
        </is>
      </c>
      <c r="B14" s="11" t="n">
        <v>0</v>
      </c>
      <c r="C14" s="11" t="n">
        <v>0</v>
      </c>
      <c r="D14" s="11" t="n">
        <v>0</v>
      </c>
      <c r="E14" s="11" t="n">
        <v>0</v>
      </c>
      <c r="F14" s="11" t="n">
        <v>9600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1" t="n">
        <v>9600</v>
      </c>
    </row>
    <row r="15">
      <c r="A15" t="inlineStr">
        <is>
          <t>Otros pagos</t>
        </is>
      </c>
      <c r="B15" s="11" t="n">
        <v>600</v>
      </c>
      <c r="C15" s="11" t="n">
        <v>450</v>
      </c>
      <c r="D15" s="11" t="n">
        <v>900</v>
      </c>
      <c r="E15" s="11" t="n">
        <v>300</v>
      </c>
      <c r="F15" s="11" t="n">
        <v>700</v>
      </c>
      <c r="G15" s="11" t="n">
        <v>1200</v>
      </c>
      <c r="H15" s="11" t="n">
        <v>400</v>
      </c>
      <c r="I15" s="11" t="n">
        <v>500</v>
      </c>
      <c r="J15" s="11" t="n">
        <v>800</v>
      </c>
      <c r="K15" s="11" t="n">
        <v>350</v>
      </c>
      <c r="L15" s="11" t="n">
        <v>650</v>
      </c>
      <c r="M15" s="11" t="n">
        <v>900</v>
      </c>
      <c r="N15" s="11" t="n">
        <v>450</v>
      </c>
    </row>
    <row r="16">
      <c r="A16" s="12" t="inlineStr">
        <is>
          <t>Total pagos</t>
        </is>
      </c>
      <c r="B16" s="13">
        <f>SUM(B11:B15)</f>
        <v/>
      </c>
      <c r="C16" s="13">
        <f>SUM(C11:C15)</f>
        <v/>
      </c>
      <c r="D16" s="13">
        <f>SUM(D11:D15)</f>
        <v/>
      </c>
      <c r="E16" s="13">
        <f>SUM(E11:E15)</f>
        <v/>
      </c>
      <c r="F16" s="13">
        <f>SUM(F11:F15)</f>
        <v/>
      </c>
      <c r="G16" s="13">
        <f>SUM(G11:G15)</f>
        <v/>
      </c>
      <c r="H16" s="13">
        <f>SUM(H11:H15)</f>
        <v/>
      </c>
      <c r="I16" s="13">
        <f>SUM(I11:I15)</f>
        <v/>
      </c>
      <c r="J16" s="13">
        <f>SUM(J11:J15)</f>
        <v/>
      </c>
      <c r="K16" s="13">
        <f>SUM(K11:K15)</f>
        <v/>
      </c>
      <c r="L16" s="13">
        <f>SUM(L11:L15)</f>
        <v/>
      </c>
      <c r="M16" s="13">
        <f>SUM(M11:M15)</f>
        <v/>
      </c>
      <c r="N16" s="13">
        <f>SUM(N11:N15)</f>
        <v/>
      </c>
    </row>
    <row r="18">
      <c r="A18" t="inlineStr">
        <is>
          <t>Saldo al empezar la semana</t>
        </is>
      </c>
      <c r="B18" s="14">
        <f>Supuestos!$B$4</f>
        <v/>
      </c>
      <c r="C18" s="14">
        <f>B20</f>
        <v/>
      </c>
      <c r="D18" s="14">
        <f>C20</f>
        <v/>
      </c>
      <c r="E18" s="14">
        <f>D20</f>
        <v/>
      </c>
      <c r="F18" s="14">
        <f>E20</f>
        <v/>
      </c>
      <c r="G18" s="14">
        <f>F20</f>
        <v/>
      </c>
      <c r="H18" s="14">
        <f>G20</f>
        <v/>
      </c>
      <c r="I18" s="14">
        <f>H20</f>
        <v/>
      </c>
      <c r="J18" s="14">
        <f>I20</f>
        <v/>
      </c>
      <c r="K18" s="14">
        <f>J20</f>
        <v/>
      </c>
      <c r="L18" s="14">
        <f>K20</f>
        <v/>
      </c>
      <c r="M18" s="14">
        <f>L20</f>
        <v/>
      </c>
      <c r="N18" s="14">
        <f>M20</f>
        <v/>
      </c>
    </row>
    <row r="19">
      <c r="A19" t="inlineStr">
        <is>
          <t>Entra menos sale</t>
        </is>
      </c>
      <c r="B19" s="14">
        <f>B9-B16</f>
        <v/>
      </c>
      <c r="C19" s="14">
        <f>C9-C16</f>
        <v/>
      </c>
      <c r="D19" s="14">
        <f>D9-D16</f>
        <v/>
      </c>
      <c r="E19" s="14">
        <f>E9-E16</f>
        <v/>
      </c>
      <c r="F19" s="14">
        <f>F9-F16</f>
        <v/>
      </c>
      <c r="G19" s="14">
        <f>G9-G16</f>
        <v/>
      </c>
      <c r="H19" s="14">
        <f>H9-H16</f>
        <v/>
      </c>
      <c r="I19" s="14">
        <f>I9-I16</f>
        <v/>
      </c>
      <c r="J19" s="14">
        <f>J9-J16</f>
        <v/>
      </c>
      <c r="K19" s="14">
        <f>K9-K16</f>
        <v/>
      </c>
      <c r="L19" s="14">
        <f>L9-L16</f>
        <v/>
      </c>
      <c r="M19" s="14">
        <f>M9-M16</f>
        <v/>
      </c>
      <c r="N19" s="14">
        <f>N9-N16</f>
        <v/>
      </c>
    </row>
    <row r="20">
      <c r="A20" s="12" t="inlineStr">
        <is>
          <t>Saldo al terminar la semana</t>
        </is>
      </c>
      <c r="B20" s="13">
        <f>B18+B19</f>
        <v/>
      </c>
      <c r="C20" s="13">
        <f>C18+C19</f>
        <v/>
      </c>
      <c r="D20" s="13">
        <f>D18+D19</f>
        <v/>
      </c>
      <c r="E20" s="13">
        <f>E18+E19</f>
        <v/>
      </c>
      <c r="F20" s="13">
        <f>F18+F19</f>
        <v/>
      </c>
      <c r="G20" s="13">
        <f>G18+G19</f>
        <v/>
      </c>
      <c r="H20" s="13">
        <f>H18+H19</f>
        <v/>
      </c>
      <c r="I20" s="13">
        <f>I18+I19</f>
        <v/>
      </c>
      <c r="J20" s="13">
        <f>J18+J19</f>
        <v/>
      </c>
      <c r="K20" s="13">
        <f>K18+K19</f>
        <v/>
      </c>
      <c r="L20" s="13">
        <f>L18+L19</f>
        <v/>
      </c>
      <c r="M20" s="13">
        <f>M18+M19</f>
        <v/>
      </c>
      <c r="N20" s="13">
        <f>N18+N19</f>
        <v/>
      </c>
    </row>
    <row r="21">
      <c r="A21" t="inlineStr">
        <is>
          <t>¿Por debajo del mínimo?</t>
        </is>
      </c>
      <c r="B21" s="15">
        <f>IF(B20&lt;Supuestos!$B$6,"Revisar","")</f>
        <v/>
      </c>
      <c r="C21" s="15">
        <f>IF(C20&lt;Supuestos!$B$6,"Revisar","")</f>
        <v/>
      </c>
      <c r="D21" s="15">
        <f>IF(D20&lt;Supuestos!$B$6,"Revisar","")</f>
        <v/>
      </c>
      <c r="E21" s="15">
        <f>IF(E20&lt;Supuestos!$B$6,"Revisar","")</f>
        <v/>
      </c>
      <c r="F21" s="15">
        <f>IF(F20&lt;Supuestos!$B$6,"Revisar","")</f>
        <v/>
      </c>
      <c r="G21" s="15">
        <f>IF(G20&lt;Supuestos!$B$6,"Revisar","")</f>
        <v/>
      </c>
      <c r="H21" s="15">
        <f>IF(H20&lt;Supuestos!$B$6,"Revisar","")</f>
        <v/>
      </c>
      <c r="I21" s="15">
        <f>IF(I20&lt;Supuestos!$B$6,"Revisar","")</f>
        <v/>
      </c>
      <c r="J21" s="15">
        <f>IF(J20&lt;Supuestos!$B$6,"Revisar","")</f>
        <v/>
      </c>
      <c r="K21" s="15">
        <f>IF(K20&lt;Supuestos!$B$6,"Revisar","")</f>
        <v/>
      </c>
      <c r="L21" s="15">
        <f>IF(L20&lt;Supuestos!$B$6,"Revisar","")</f>
        <v/>
      </c>
      <c r="M21" s="15">
        <f>IF(M20&lt;Supuestos!$B$6,"Revisar","")</f>
        <v/>
      </c>
      <c r="N21" s="15">
        <f>IF(N20&lt;Supuestos!$B$6,"Revisar","")</f>
        <v/>
      </c>
    </row>
    <row r="23">
      <c r="A23" s="9" t="inlineStr">
        <is>
          <t>RESUMEN</t>
        </is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</row>
    <row r="24">
      <c r="A24" t="inlineStr">
        <is>
          <t>Saldo más bajo de las 13 semanas</t>
        </is>
      </c>
      <c r="B24" s="13">
        <f>MIN(B20:N20)</f>
        <v/>
      </c>
    </row>
    <row r="25">
      <c r="A25" t="inlineStr">
        <is>
          <t>Semana en que ocurre</t>
        </is>
      </c>
      <c r="B25" s="12">
        <f>INDEX(B4:N4,MATCH(B24,B20:N20,0))</f>
        <v/>
      </c>
    </row>
    <row r="26">
      <c r="A26" t="inlineStr">
        <is>
          <t>Semanas por debajo del mínimo</t>
        </is>
      </c>
      <c r="B26" s="12">
        <f>COUNTIF(B20:N20,"&lt;"&amp;Supuestos!$B$6)</f>
        <v/>
      </c>
    </row>
    <row r="27">
      <c r="A27" t="inlineStr">
        <is>
          <t>Saldo al final de la semana 13</t>
        </is>
      </c>
      <c r="B27" s="13">
        <f>N20</f>
        <v/>
      </c>
    </row>
    <row r="28">
      <c r="A28" t="inlineStr">
        <is>
          <t>Comprobación: saldo inicial + ingresos - pagos = saldo final</t>
        </is>
      </c>
      <c r="B28" s="12">
        <f>IF(ROUND(Supuestos!B4+SUM(B9:N9)-SUM(B16:N16)-N20,2)=0,"Cuadra","NO CUADRA")</f>
        <v/>
      </c>
    </row>
  </sheetData>
  <conditionalFormatting sqref="B20:N20">
    <cfRule type="cellIs" priority="1" operator="lessThan" dxfId="0">
      <formula>Supuestos!$B$6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Cómo se usa</t>
        </is>
      </c>
    </row>
    <row r="2">
      <c r="A2" s="17" t="inlineStr">
        <is>
          <t>1. En «Supuestos», pon el saldo de tu cuenta, el lunes en que empieza la previsión y el saldo mínimo con el que te sientes cómodo.</t>
        </is>
      </c>
    </row>
    <row r="3">
      <c r="A3" s="17" t="inlineStr">
        <is>
          <t>2. En «Previsión», sustituye las cifras amarillas por tus cobros y pagos esperados, semana a semana. Si no sabes una semana, deja 0 y apunta por qué.</t>
        </is>
      </c>
    </row>
    <row r="4">
      <c r="A4" s="17" t="inlineStr">
        <is>
          <t>3. Mira la fila «¿Por debajo del mínimo?» y el resumen: te dicen en qué semana se queda más baja la caja.</t>
        </is>
      </c>
    </row>
    <row r="5">
      <c r="A5" s="17" t="inlineStr">
        <is>
          <t>4. Cada lunes, actualiza lo que ya ha ocurrido y desplaza la fecha de inicio una semana.</t>
        </is>
      </c>
    </row>
    <row r="6">
      <c r="A6" s="17" t="inlineStr"/>
    </row>
    <row r="7">
      <c r="A7" s="16" t="inlineStr">
        <is>
          <t>Qué hace y qué no</t>
        </is>
      </c>
    </row>
    <row r="8">
      <c r="A8" s="17" t="inlineStr">
        <is>
          <t>Suma y resta lo que tú escribes. No sabe qué clientes van a pagar tarde ni si un impuesto vence esa semana: eso lo pones tú, o se lo pides a Claude con los extractos delante.</t>
        </is>
      </c>
    </row>
    <row r="9">
      <c r="A9" s="17" t="inlineStr">
        <is>
          <t>Los datos de este archivo son un ejemplo inventado de Muebles Herrera. No son de ninguna empresa real.</t>
        </is>
      </c>
    </row>
    <row r="10">
      <c r="A10" s="17" t="inlineStr"/>
    </row>
    <row r="11">
      <c r="A11" s="16" t="inlineStr">
        <is>
          <t>De dónde sale</t>
        </is>
      </c>
    </row>
    <row r="12">
      <c r="A12" s="17" t="inlineStr">
        <is>
          <t>Hoja creada con Claude a partir del encargo de la guía «Crear con Claude» de Verymuch.ai (https://verymuch.ai/aprende/crear-con-claude). Las fórmulas se han comprobado recalculando el archivo.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2026-10-11T13:28:01Z</dcterms:created>
  <dcterms:modified xsi:type="dcterms:W3CDTF">2026-10-11T13:28:01Z</dcterms:modified>
</cp:coreProperties>
</file>